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Kryci list" sheetId="1" r:id="rId1"/>
    <sheet name="Rekapitulacia" sheetId="2" r:id="rId2"/>
    <sheet name="Prehlad" sheetId="3" r:id="rId3"/>
    <sheet name="Figury" sheetId="4" r:id="rId4"/>
  </sheets>
  <definedNames>
    <definedName name="fakt1R">#REF!</definedName>
    <definedName name="_xlnm.Print_Titles" localSheetId="3">'Figury'!$8:$10</definedName>
    <definedName name="_xlnm.Print_Titles" localSheetId="2">'Prehlad'!$8:$10</definedName>
    <definedName name="_xlnm.Print_Titles" localSheetId="1">'Rekapitulacia'!$8:$10</definedName>
    <definedName name="_xlnm.Print_Area" localSheetId="3">'Figury'!$A:$D</definedName>
    <definedName name="_xlnm.Print_Area" localSheetId="0">'Kryci list'!$A:$J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<sst xmlns="http://schemas.openxmlformats.org/spreadsheetml/2006/main" count="265" uniqueCount="159">
  <si>
    <t>a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</si>
  <si>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</si>
  <si>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</si>
  <si>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</si>
  <si>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</si>
  <si>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</si>
  <si>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</si>
  <si>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</si>
  <si>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</si>
  <si>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</si>
  <si>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</si>
  <si>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</si>
  <si>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</si>
  <si>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</si>
  <si>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</si>
  <si>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</si>
  <si>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</si>
  <si>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</si>
  <si>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</si>
  <si>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</si>
  <si>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</si>
  <si>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</si>
  <si>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</si>
  <si>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</si>
  <si>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</si>
  <si>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</si>
  <si>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</si>
  <si>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</si>
  <si>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</si>
  <si>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</si>
  <si>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</si>
  <si>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</si>
  <si>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</si>
  <si>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</si>
  <si>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</si>
  <si>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</si>
  <si>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</si>
  <si>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</si>
  <si>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</si>
  <si>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</si>
  <si>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</si>
  <si>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</si>
  <si>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</si>
  <si>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</si>
  <si>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</si>
  <si>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</si>
  <si>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</si>
  <si>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</si>
  <si>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</si>
  <si>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</si>
  <si>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</si>
  <si>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</si>
  <si>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</si>
  <si>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</si>
  <si>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</si>
  <si>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</si>
  <si>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</si>
  <si>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</si>
  <si>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</si>
  <si>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Spracoval: </t>
  </si>
  <si>
    <t>Rekapitulácia rozpočtu v</t>
  </si>
  <si>
    <t xml:space="preserve">Dodávateľ: </t>
  </si>
  <si>
    <t>Rekapitulácia splátky v</t>
  </si>
  <si>
    <t>Rekapitulácia výrobnej kalkulácie v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</si>
  <si>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</si>
  <si>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</si>
  <si>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</si>
  <si>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</si>
  <si>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</si>
  <si>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</si>
  <si>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</si>
  <si>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</si>
  <si>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</si>
  <si>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</si>
  <si>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</si>
  <si>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</si>
  <si>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</si>
  <si>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</si>
  <si>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</si>
  <si>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</si>
  <si>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</si>
  <si>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</si>
  <si>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</si>
  <si>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</si>
  <si>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</si>
  <si>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</si>
  <si>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</si>
  <si>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</si>
  <si>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</si>
  <si>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</si>
  <si>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</si>
  <si>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</si>
  <si>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</si>
  <si>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</si>
  <si>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</si>
  <si>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</si>
  <si>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</si>
  <si>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</si>
  <si>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</si>
  <si>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</si>
  <si>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</si>
  <si>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</si>
  <si>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</si>
  <si>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</si>
  <si>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Názov figúry</t>
  </si>
  <si>
    <t>Popis figúry</t>
  </si>
  <si>
    <t>Aritmetický výraz</t>
  </si>
  <si>
    <t>Hodnota</t>
  </si>
  <si>
    <t xml:space="preserve">Odberateľ: Obec Staškov </t>
  </si>
  <si>
    <t xml:space="preserve">Spracoval:                                         </t>
  </si>
  <si>
    <t xml:space="preserve">Projektant: Ing. Milan Kožák </t>
  </si>
  <si>
    <t xml:space="preserve">JKSO : </t>
  </si>
  <si>
    <t>Stavba : Obecný úrad a kultúrny dom Staškov-Zníženie energet. náročnosti budovy-oprávnené náklady</t>
  </si>
  <si>
    <t>Objekt : 02 Zateplenie strechy povalového priestoru</t>
  </si>
  <si>
    <t>HLUBINA Stanislav</t>
  </si>
  <si>
    <t>Ceny</t>
  </si>
  <si>
    <t xml:space="preserve"> HLUBINA Stanislav</t>
  </si>
  <si>
    <t>JKSO :</t>
  </si>
  <si>
    <t xml:space="preserve">Obec Staškov </t>
  </si>
  <si>
    <t xml:space="preserve">Ing. Milan Kožák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</si>
  <si>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</si>
  <si>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</si>
  <si>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</si>
  <si>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</si>
  <si>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</si>
  <si>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</si>
  <si>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</si>
  <si>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</si>
  <si>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</si>
  <si>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</si>
  <si>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</si>
  <si>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</si>
  <si>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9 - OSTATNÉ KONŠTRUKCIE A PRÁCE</t>
  </si>
  <si>
    <t>014</t>
  </si>
  <si>
    <t xml:space="preserve">95290-2110   </t>
  </si>
  <si>
    <t>Zametenie v miestnostiach a chodbách</t>
  </si>
  <si>
    <t>m2</t>
  </si>
  <si>
    <t xml:space="preserve">                    </t>
  </si>
  <si>
    <t xml:space="preserve">9 - OSTATNÉ KONŠTRUKCIE A PRÁCE  spolu: </t>
  </si>
  <si>
    <t xml:space="preserve">PRÁCE A DODÁVKY HSV  spolu: </t>
  </si>
  <si>
    <t>PRÁCE A DODÁVKY PSV</t>
  </si>
  <si>
    <t>713 - Izolácie tepelné</t>
  </si>
  <si>
    <t>713</t>
  </si>
  <si>
    <t xml:space="preserve">71311-1111   </t>
  </si>
  <si>
    <t>Montáž tep. izolácie stropov, položenie na vrch</t>
  </si>
  <si>
    <t>I</t>
  </si>
  <si>
    <t>MAT</t>
  </si>
  <si>
    <t xml:space="preserve">631 5A0234   </t>
  </si>
  <si>
    <t>Rola z minerálnych vlákien hr. 100 mm</t>
  </si>
  <si>
    <t>1070*1,02 =   1091,400</t>
  </si>
  <si>
    <t xml:space="preserve">99871-3102   </t>
  </si>
  <si>
    <t>Presun hmôt pre izolácie tepelné v objektoch výšky do 12 m</t>
  </si>
  <si>
    <t>t</t>
  </si>
  <si>
    <t xml:space="preserve">713 - Izolácie tepelné  spolu: </t>
  </si>
  <si>
    <t xml:space="preserve">PRÁCE A DODÁVKY PSV  spolu: </t>
  </si>
  <si>
    <t>Za rozpočet celkom</t>
  </si>
  <si>
    <t>Figura</t>
  </si>
  <si>
    <t>Dátum: 19. 8. 2019</t>
  </si>
  <si>
    <t>Dátum:19. 8. 2019</t>
  </si>
</sst>
</file>

<file path=xl/styles.xml><?xml version="1.0" encoding="utf-8"?>
<styleSheet xmlns="http://schemas.openxmlformats.org/spreadsheetml/2006/main">
  <numFmts count="4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0"/>
    <numFmt numFmtId="189" formatCode="#,##0.00000"/>
    <numFmt numFmtId="190" formatCode="#,##0&quot; &quot;"/>
    <numFmt numFmtId="191" formatCode="#,##0.00&quot; &quot;"/>
    <numFmt numFmtId="192" formatCode="#,##0\ &quot;Sk&quot;"/>
    <numFmt numFmtId="193" formatCode="#,##0.00&quot; Sk&quot;;[Red]&quot;-&quot;#,##0.00&quot; Sk&quot;"/>
    <numFmt numFmtId="194" formatCode="#,##0&quot; Sk&quot;;&quot;-&quot;#,##0&quot; Sk&quot;"/>
    <numFmt numFmtId="195" formatCode="#,##0&quot; Sk&quot;;[Red]&quot;-&quot;#,##0&quot; Sk&quot;"/>
    <numFmt numFmtId="196" formatCode="#,##0.00&quot; Sk&quot;;&quot;-&quot;#,##0.00&quot; Sk&quot;"/>
    <numFmt numFmtId="197" formatCode="\ "/>
    <numFmt numFmtId="198" formatCode="0;0;"/>
    <numFmt numFmtId="199" formatCode="0.00;0;0"/>
    <numFmt numFmtId="200" formatCode="0.0%"/>
    <numFmt numFmtId="201" formatCode="#,##0&quot;  &quot;"/>
    <numFmt numFmtId="202" formatCode="#,##0\ _S_k"/>
    <numFmt numFmtId="203" formatCode="0.000"/>
    <numFmt numFmtId="204" formatCode="###,###,###,###.###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8"/>
      <color indexed="57"/>
      <name val="Calibri Ligh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81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  <border>
      <left>
        <color indexed="63"/>
      </left>
      <right style="double"/>
      <top style="hair"/>
      <bottom style="double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95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8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9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2" xfId="71" applyFont="1" applyBorder="1" applyAlignment="1">
      <alignment horizontal="left" vertical="center"/>
      <protection/>
    </xf>
    <xf numFmtId="0" fontId="4" fillId="0" borderId="13" xfId="71" applyFont="1" applyBorder="1" applyAlignment="1">
      <alignment horizontal="left" vertical="center"/>
      <protection/>
    </xf>
    <xf numFmtId="0" fontId="4" fillId="0" borderId="13" xfId="71" applyFont="1" applyBorder="1" applyAlignment="1">
      <alignment horizontal="right" vertical="center"/>
      <protection/>
    </xf>
    <xf numFmtId="0" fontId="4" fillId="0" borderId="14" xfId="71" applyFont="1" applyBorder="1" applyAlignment="1">
      <alignment horizontal="left" vertical="center"/>
      <protection/>
    </xf>
    <xf numFmtId="0" fontId="4" fillId="0" borderId="15" xfId="71" applyFont="1" applyBorder="1" applyAlignment="1">
      <alignment horizontal="left" vertical="center"/>
      <protection/>
    </xf>
    <xf numFmtId="0" fontId="4" fillId="0" borderId="16" xfId="71" applyFont="1" applyBorder="1" applyAlignment="1">
      <alignment horizontal="left" vertical="center"/>
      <protection/>
    </xf>
    <xf numFmtId="0" fontId="4" fillId="0" borderId="16" xfId="71" applyFont="1" applyBorder="1" applyAlignment="1">
      <alignment horizontal="right" vertical="center"/>
      <protection/>
    </xf>
    <xf numFmtId="0" fontId="4" fillId="0" borderId="17" xfId="71" applyFont="1" applyBorder="1" applyAlignment="1">
      <alignment horizontal="left" vertical="center"/>
      <protection/>
    </xf>
    <xf numFmtId="0" fontId="4" fillId="0" borderId="18" xfId="71" applyFont="1" applyBorder="1" applyAlignment="1">
      <alignment horizontal="left" vertical="center"/>
      <protection/>
    </xf>
    <xf numFmtId="0" fontId="4" fillId="0" borderId="19" xfId="71" applyFont="1" applyBorder="1" applyAlignment="1">
      <alignment horizontal="left" vertical="center"/>
      <protection/>
    </xf>
    <xf numFmtId="0" fontId="4" fillId="0" borderId="19" xfId="71" applyFont="1" applyBorder="1" applyAlignment="1">
      <alignment horizontal="right" vertical="center"/>
      <protection/>
    </xf>
    <xf numFmtId="0" fontId="4" fillId="0" borderId="20" xfId="71" applyFont="1" applyBorder="1" applyAlignment="1">
      <alignment horizontal="left" vertical="center"/>
      <protection/>
    </xf>
    <xf numFmtId="0" fontId="4" fillId="0" borderId="21" xfId="71" applyFont="1" applyBorder="1" applyAlignment="1">
      <alignment horizontal="left" vertical="center"/>
      <protection/>
    </xf>
    <xf numFmtId="0" fontId="4" fillId="0" borderId="22" xfId="71" applyFont="1" applyBorder="1" applyAlignment="1">
      <alignment horizontal="right" vertical="center"/>
      <protection/>
    </xf>
    <xf numFmtId="0" fontId="4" fillId="0" borderId="22" xfId="71" applyFont="1" applyBorder="1" applyAlignment="1">
      <alignment horizontal="left" vertical="center"/>
      <protection/>
    </xf>
    <xf numFmtId="0" fontId="4" fillId="0" borderId="23" xfId="71" applyFont="1" applyBorder="1" applyAlignment="1">
      <alignment horizontal="left" vertical="center"/>
      <protection/>
    </xf>
    <xf numFmtId="0" fontId="4" fillId="0" borderId="24" xfId="71" applyFont="1" applyBorder="1" applyAlignment="1">
      <alignment horizontal="right" vertical="center"/>
      <protection/>
    </xf>
    <xf numFmtId="0" fontId="4" fillId="0" borderId="24" xfId="71" applyFont="1" applyBorder="1" applyAlignment="1">
      <alignment horizontal="left" vertical="center"/>
      <protection/>
    </xf>
    <xf numFmtId="0" fontId="4" fillId="0" borderId="25" xfId="71" applyFont="1" applyBorder="1" applyAlignment="1">
      <alignment horizontal="left" vertical="center"/>
      <protection/>
    </xf>
    <xf numFmtId="0" fontId="4" fillId="0" borderId="26" xfId="71" applyFont="1" applyBorder="1" applyAlignment="1">
      <alignment horizontal="left" vertical="center"/>
      <protection/>
    </xf>
    <xf numFmtId="0" fontId="4" fillId="0" borderId="27" xfId="71" applyFont="1" applyBorder="1" applyAlignment="1">
      <alignment horizontal="left" vertical="center"/>
      <protection/>
    </xf>
    <xf numFmtId="0" fontId="4" fillId="0" borderId="28" xfId="71" applyFont="1" applyBorder="1" applyAlignment="1">
      <alignment horizontal="left" vertical="center"/>
      <protection/>
    </xf>
    <xf numFmtId="0" fontId="4" fillId="0" borderId="29" xfId="71" applyFont="1" applyBorder="1" applyAlignment="1">
      <alignment horizontal="left" vertical="center"/>
      <protection/>
    </xf>
    <xf numFmtId="0" fontId="4" fillId="0" borderId="30" xfId="71" applyFont="1" applyBorder="1" applyAlignment="1">
      <alignment horizontal="left" vertical="center"/>
      <protection/>
    </xf>
    <xf numFmtId="0" fontId="4" fillId="0" borderId="30" xfId="71" applyFont="1" applyBorder="1" applyAlignment="1">
      <alignment horizontal="center" vertical="center"/>
      <protection/>
    </xf>
    <xf numFmtId="0" fontId="4" fillId="0" borderId="31" xfId="71" applyFont="1" applyBorder="1" applyAlignment="1">
      <alignment horizontal="center" vertical="center"/>
      <protection/>
    </xf>
    <xf numFmtId="0" fontId="4" fillId="0" borderId="32" xfId="71" applyFont="1" applyBorder="1" applyAlignment="1">
      <alignment horizontal="center" vertical="center"/>
      <protection/>
    </xf>
    <xf numFmtId="0" fontId="4" fillId="0" borderId="33" xfId="71" applyFont="1" applyBorder="1" applyAlignment="1">
      <alignment horizontal="center" vertical="center"/>
      <protection/>
    </xf>
    <xf numFmtId="0" fontId="4" fillId="0" borderId="34" xfId="71" applyFont="1" applyBorder="1" applyAlignment="1">
      <alignment horizontal="center" vertical="center"/>
      <protection/>
    </xf>
    <xf numFmtId="0" fontId="4" fillId="0" borderId="35" xfId="71" applyFont="1" applyBorder="1" applyAlignment="1">
      <alignment horizontal="center" vertical="center"/>
      <protection/>
    </xf>
    <xf numFmtId="0" fontId="4" fillId="0" borderId="36" xfId="71" applyFont="1" applyBorder="1" applyAlignment="1">
      <alignment horizontal="left" vertical="center"/>
      <protection/>
    </xf>
    <xf numFmtId="0" fontId="4" fillId="0" borderId="37" xfId="71" applyFont="1" applyBorder="1" applyAlignment="1">
      <alignment horizontal="left" vertical="center"/>
      <protection/>
    </xf>
    <xf numFmtId="0" fontId="4" fillId="0" borderId="38" xfId="71" applyFont="1" applyBorder="1" applyAlignment="1">
      <alignment horizontal="center" vertical="center"/>
      <protection/>
    </xf>
    <xf numFmtId="0" fontId="4" fillId="0" borderId="9" xfId="71" applyFont="1" applyBorder="1" applyAlignment="1">
      <alignment horizontal="left" vertical="center"/>
      <protection/>
    </xf>
    <xf numFmtId="0" fontId="4" fillId="0" borderId="39" xfId="71" applyFont="1" applyBorder="1" applyAlignment="1">
      <alignment horizontal="left" vertical="center"/>
      <protection/>
    </xf>
    <xf numFmtId="0" fontId="4" fillId="0" borderId="40" xfId="71" applyFont="1" applyBorder="1" applyAlignment="1">
      <alignment horizontal="center" vertical="center"/>
      <protection/>
    </xf>
    <xf numFmtId="0" fontId="4" fillId="0" borderId="41" xfId="71" applyFont="1" applyBorder="1" applyAlignment="1">
      <alignment horizontal="left" vertical="center"/>
      <protection/>
    </xf>
    <xf numFmtId="0" fontId="4" fillId="0" borderId="42" xfId="71" applyFont="1" applyBorder="1" applyAlignment="1">
      <alignment horizontal="center" vertical="center"/>
      <protection/>
    </xf>
    <xf numFmtId="0" fontId="4" fillId="0" borderId="43" xfId="71" applyFont="1" applyBorder="1" applyAlignment="1">
      <alignment horizontal="left" vertical="center"/>
      <protection/>
    </xf>
    <xf numFmtId="10" fontId="4" fillId="0" borderId="43" xfId="71" applyNumberFormat="1" applyFont="1" applyBorder="1" applyAlignment="1">
      <alignment horizontal="right" vertical="center"/>
      <protection/>
    </xf>
    <xf numFmtId="0" fontId="4" fillId="0" borderId="44" xfId="71" applyFont="1" applyBorder="1" applyAlignment="1">
      <alignment horizontal="left" vertical="center"/>
      <protection/>
    </xf>
    <xf numFmtId="0" fontId="4" fillId="0" borderId="42" xfId="71" applyFont="1" applyBorder="1" applyAlignment="1">
      <alignment horizontal="right" vertical="center"/>
      <protection/>
    </xf>
    <xf numFmtId="0" fontId="4" fillId="0" borderId="45" xfId="71" applyFont="1" applyBorder="1" applyAlignment="1">
      <alignment horizontal="center" vertical="center"/>
      <protection/>
    </xf>
    <xf numFmtId="0" fontId="4" fillId="0" borderId="46" xfId="71" applyFont="1" applyBorder="1" applyAlignment="1">
      <alignment horizontal="left" vertical="center"/>
      <protection/>
    </xf>
    <xf numFmtId="0" fontId="4" fillId="0" borderId="46" xfId="71" applyFont="1" applyBorder="1" applyAlignment="1">
      <alignment horizontal="right" vertical="center"/>
      <protection/>
    </xf>
    <xf numFmtId="0" fontId="4" fillId="0" borderId="47" xfId="71" applyFont="1" applyBorder="1" applyAlignment="1">
      <alignment horizontal="right" vertical="center"/>
      <protection/>
    </xf>
    <xf numFmtId="3" fontId="4" fillId="0" borderId="0" xfId="71" applyNumberFormat="1" applyFont="1" applyBorder="1" applyAlignment="1">
      <alignment horizontal="right" vertical="center"/>
      <protection/>
    </xf>
    <xf numFmtId="0" fontId="4" fillId="0" borderId="45" xfId="71" applyFont="1" applyBorder="1" applyAlignment="1">
      <alignment horizontal="left" vertical="center"/>
      <protection/>
    </xf>
    <xf numFmtId="0" fontId="4" fillId="0" borderId="0" xfId="71" applyFont="1" applyBorder="1" applyAlignment="1">
      <alignment horizontal="right" vertical="center"/>
      <protection/>
    </xf>
    <xf numFmtId="0" fontId="4" fillId="0" borderId="0" xfId="71" applyFont="1" applyBorder="1" applyAlignment="1">
      <alignment horizontal="left" vertical="center"/>
      <protection/>
    </xf>
    <xf numFmtId="0" fontId="4" fillId="0" borderId="48" xfId="71" applyFont="1" applyBorder="1" applyAlignment="1">
      <alignment horizontal="right" vertical="center"/>
      <protection/>
    </xf>
    <xf numFmtId="0" fontId="4" fillId="0" borderId="49" xfId="71" applyFont="1" applyBorder="1" applyAlignment="1">
      <alignment horizontal="right" vertical="center"/>
      <protection/>
    </xf>
    <xf numFmtId="3" fontId="4" fillId="0" borderId="48" xfId="71" applyNumberFormat="1" applyFont="1" applyBorder="1" applyAlignment="1">
      <alignment horizontal="right" vertical="center"/>
      <protection/>
    </xf>
    <xf numFmtId="3" fontId="4" fillId="0" borderId="50" xfId="71" applyNumberFormat="1" applyFont="1" applyBorder="1" applyAlignment="1">
      <alignment horizontal="right" vertical="center"/>
      <protection/>
    </xf>
    <xf numFmtId="0" fontId="4" fillId="0" borderId="51" xfId="71" applyFont="1" applyBorder="1" applyAlignment="1">
      <alignment horizontal="left" vertical="center"/>
      <protection/>
    </xf>
    <xf numFmtId="0" fontId="4" fillId="0" borderId="46" xfId="71" applyFont="1" applyBorder="1" applyAlignment="1">
      <alignment horizontal="center" vertical="center"/>
      <protection/>
    </xf>
    <xf numFmtId="0" fontId="4" fillId="0" borderId="52" xfId="71" applyFont="1" applyBorder="1" applyAlignment="1">
      <alignment horizontal="center" vertical="center"/>
      <protection/>
    </xf>
    <xf numFmtId="0" fontId="4" fillId="0" borderId="53" xfId="71" applyFont="1" applyBorder="1" applyAlignment="1">
      <alignment horizontal="left" vertical="center"/>
      <protection/>
    </xf>
    <xf numFmtId="0" fontId="4" fillId="0" borderId="0" xfId="71" applyFont="1">
      <alignment/>
      <protection/>
    </xf>
    <xf numFmtId="0" fontId="4" fillId="0" borderId="0" xfId="71" applyFont="1" applyAlignment="1">
      <alignment horizontal="left" vertical="center"/>
      <protection/>
    </xf>
    <xf numFmtId="0" fontId="4" fillId="0" borderId="32" xfId="71" applyFont="1" applyBorder="1" applyAlignment="1">
      <alignment horizontal="left" vertical="center"/>
      <protection/>
    </xf>
    <xf numFmtId="0" fontId="6" fillId="0" borderId="54" xfId="71" applyFont="1" applyBorder="1" applyAlignment="1">
      <alignment horizontal="center" vertical="center"/>
      <protection/>
    </xf>
    <xf numFmtId="0" fontId="6" fillId="0" borderId="55" xfId="71" applyFont="1" applyBorder="1" applyAlignment="1">
      <alignment horizontal="center" vertical="center"/>
      <protection/>
    </xf>
    <xf numFmtId="0" fontId="4" fillId="0" borderId="56" xfId="71" applyFont="1" applyBorder="1" applyAlignment="1">
      <alignment horizontal="left" vertical="center"/>
      <protection/>
    </xf>
    <xf numFmtId="190" fontId="4" fillId="0" borderId="57" xfId="71" applyNumberFormat="1" applyFont="1" applyBorder="1" applyAlignment="1">
      <alignment horizontal="right" vertical="center"/>
      <protection/>
    </xf>
    <xf numFmtId="0" fontId="4" fillId="0" borderId="44" xfId="71" applyFont="1" applyBorder="1" applyAlignment="1">
      <alignment horizontal="right" vertical="center"/>
      <protection/>
    </xf>
    <xf numFmtId="0" fontId="4" fillId="0" borderId="58" xfId="71" applyNumberFormat="1" applyFont="1" applyBorder="1" applyAlignment="1">
      <alignment horizontal="left" vertical="center"/>
      <protection/>
    </xf>
    <xf numFmtId="10" fontId="4" fillId="0" borderId="24" xfId="71" applyNumberFormat="1" applyFont="1" applyBorder="1" applyAlignment="1">
      <alignment horizontal="right" vertical="center"/>
      <protection/>
    </xf>
    <xf numFmtId="10" fontId="4" fillId="0" borderId="16" xfId="71" applyNumberFormat="1" applyFont="1" applyBorder="1" applyAlignment="1">
      <alignment horizontal="right" vertical="center"/>
      <protection/>
    </xf>
    <xf numFmtId="10" fontId="4" fillId="0" borderId="59" xfId="71" applyNumberFormat="1" applyFont="1" applyBorder="1" applyAlignment="1">
      <alignment horizontal="right" vertical="center"/>
      <protection/>
    </xf>
    <xf numFmtId="0" fontId="4" fillId="0" borderId="12" xfId="71" applyFont="1" applyBorder="1" applyAlignment="1">
      <alignment horizontal="right" vertical="center"/>
      <protection/>
    </xf>
    <xf numFmtId="0" fontId="4" fillId="0" borderId="23" xfId="71" applyFont="1" applyBorder="1" applyAlignment="1">
      <alignment horizontal="right" vertical="center"/>
      <protection/>
    </xf>
    <xf numFmtId="0" fontId="4" fillId="0" borderId="26" xfId="71" applyFont="1" applyBorder="1" applyAlignment="1">
      <alignment horizontal="right" vertical="center"/>
      <protection/>
    </xf>
    <xf numFmtId="0" fontId="4" fillId="0" borderId="27" xfId="71" applyFont="1" applyBorder="1" applyAlignment="1">
      <alignment horizontal="right" vertical="center"/>
      <protection/>
    </xf>
    <xf numFmtId="0" fontId="4" fillId="0" borderId="60" xfId="0" applyNumberFormat="1" applyFont="1" applyBorder="1" applyAlignment="1" applyProtection="1">
      <alignment horizontal="center"/>
      <protection/>
    </xf>
    <xf numFmtId="0" fontId="4" fillId="0" borderId="61" xfId="0" applyNumberFormat="1" applyFont="1" applyBorder="1" applyAlignment="1" applyProtection="1">
      <alignment horizontal="center"/>
      <protection/>
    </xf>
    <xf numFmtId="0" fontId="4" fillId="0" borderId="62" xfId="0" applyNumberFormat="1" applyFont="1" applyBorder="1" applyAlignment="1" applyProtection="1">
      <alignment horizontal="center"/>
      <protection/>
    </xf>
    <xf numFmtId="0" fontId="4" fillId="0" borderId="63" xfId="0" applyNumberFormat="1" applyFont="1" applyBorder="1" applyAlignment="1" applyProtection="1">
      <alignment horizontal="center"/>
      <protection/>
    </xf>
    <xf numFmtId="0" fontId="5" fillId="0" borderId="0" xfId="70" applyFont="1" applyAlignment="1">
      <alignment horizontal="lef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188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right"/>
      <protection locked="0"/>
    </xf>
    <xf numFmtId="3" fontId="4" fillId="0" borderId="64" xfId="71" applyNumberFormat="1" applyFont="1" applyBorder="1" applyAlignment="1">
      <alignment horizontal="right" vertical="center"/>
      <protection/>
    </xf>
    <xf numFmtId="3" fontId="4" fillId="0" borderId="49" xfId="71" applyNumberFormat="1" applyFont="1" applyBorder="1" applyAlignment="1">
      <alignment horizontal="right" vertical="center"/>
      <protection/>
    </xf>
    <xf numFmtId="3" fontId="4" fillId="0" borderId="65" xfId="71" applyNumberFormat="1" applyFont="1" applyBorder="1" applyAlignment="1">
      <alignment horizontal="right" vertical="center"/>
      <protection/>
    </xf>
    <xf numFmtId="3" fontId="4" fillId="0" borderId="14" xfId="71" applyNumberFormat="1" applyFont="1" applyBorder="1" applyAlignment="1">
      <alignment horizontal="right" vertical="center"/>
      <protection/>
    </xf>
    <xf numFmtId="3" fontId="4" fillId="0" borderId="25" xfId="71" applyNumberFormat="1" applyFont="1" applyBorder="1" applyAlignment="1">
      <alignment horizontal="right" vertical="center"/>
      <protection/>
    </xf>
    <xf numFmtId="3" fontId="4" fillId="0" borderId="28" xfId="71" applyNumberFormat="1" applyFont="1" applyBorder="1" applyAlignment="1">
      <alignment horizontal="right" vertic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8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203" fontId="4" fillId="0" borderId="0" xfId="0" applyNumberFormat="1" applyFont="1" applyAlignment="1" applyProtection="1">
      <alignment vertical="top"/>
      <protection/>
    </xf>
    <xf numFmtId="0" fontId="26" fillId="0" borderId="0" xfId="70" applyFont="1">
      <alignment/>
      <protection/>
    </xf>
    <xf numFmtId="0" fontId="27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4" fillId="0" borderId="66" xfId="0" applyFont="1" applyBorder="1" applyAlignment="1" applyProtection="1">
      <alignment horizontal="left"/>
      <protection locked="0"/>
    </xf>
    <xf numFmtId="0" fontId="4" fillId="0" borderId="67" xfId="0" applyNumberFormat="1" applyFont="1" applyBorder="1" applyAlignment="1" applyProtection="1">
      <alignment horizontal="center"/>
      <protection locked="0"/>
    </xf>
    <xf numFmtId="0" fontId="4" fillId="0" borderId="68" xfId="0" applyFont="1" applyBorder="1" applyAlignment="1" applyProtection="1">
      <alignment horizontal="left"/>
      <protection locked="0"/>
    </xf>
    <xf numFmtId="0" fontId="4" fillId="0" borderId="68" xfId="0" applyFont="1" applyBorder="1" applyAlignment="1" applyProtection="1">
      <alignment horizontal="left" vertical="center"/>
      <protection locked="0"/>
    </xf>
    <xf numFmtId="0" fontId="4" fillId="0" borderId="69" xfId="0" applyNumberFormat="1" applyFont="1" applyBorder="1" applyAlignment="1" applyProtection="1">
      <alignment horizontal="center"/>
      <protection locked="0"/>
    </xf>
    <xf numFmtId="0" fontId="4" fillId="0" borderId="70" xfId="0" applyNumberFormat="1" applyFont="1" applyBorder="1" applyAlignment="1" applyProtection="1">
      <alignment horizontal="center"/>
      <protection/>
    </xf>
    <xf numFmtId="0" fontId="4" fillId="0" borderId="71" xfId="0" applyNumberFormat="1" applyFont="1" applyBorder="1" applyAlignment="1" applyProtection="1">
      <alignment horizontal="center"/>
      <protection/>
    </xf>
    <xf numFmtId="0" fontId="4" fillId="0" borderId="66" xfId="0" applyFont="1" applyBorder="1" applyAlignment="1" applyProtection="1">
      <alignment horizontal="center"/>
      <protection/>
    </xf>
    <xf numFmtId="0" fontId="4" fillId="0" borderId="72" xfId="0" applyFont="1" applyBorder="1" applyAlignment="1" applyProtection="1">
      <alignment horizontal="centerContinuous"/>
      <protection/>
    </xf>
    <xf numFmtId="0" fontId="4" fillId="0" borderId="73" xfId="0" applyFont="1" applyBorder="1" applyAlignment="1" applyProtection="1">
      <alignment horizontal="centerContinuous"/>
      <protection/>
    </xf>
    <xf numFmtId="0" fontId="4" fillId="0" borderId="74" xfId="0" applyFont="1" applyBorder="1" applyAlignment="1" applyProtection="1">
      <alignment horizontal="centerContinuous"/>
      <protection/>
    </xf>
    <xf numFmtId="0" fontId="4" fillId="0" borderId="68" xfId="0" applyFont="1" applyBorder="1" applyAlignment="1" applyProtection="1">
      <alignment horizontal="center"/>
      <protection/>
    </xf>
    <xf numFmtId="0" fontId="4" fillId="0" borderId="68" xfId="0" applyFont="1" applyBorder="1" applyAlignment="1" applyProtection="1">
      <alignment horizontal="center" vertical="center"/>
      <protection/>
    </xf>
    <xf numFmtId="0" fontId="4" fillId="0" borderId="69" xfId="0" applyFont="1" applyBorder="1" applyAlignment="1" applyProtection="1">
      <alignment horizontal="center"/>
      <protection/>
    </xf>
    <xf numFmtId="0" fontId="4" fillId="0" borderId="75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" fontId="4" fillId="0" borderId="36" xfId="71" applyNumberFormat="1" applyFont="1" applyBorder="1" applyAlignment="1">
      <alignment horizontal="right" vertical="center"/>
      <protection/>
    </xf>
    <xf numFmtId="4" fontId="4" fillId="0" borderId="76" xfId="71" applyNumberFormat="1" applyFont="1" applyBorder="1" applyAlignment="1">
      <alignment horizontal="right" vertical="center"/>
      <protection/>
    </xf>
    <xf numFmtId="4" fontId="4" fillId="0" borderId="9" xfId="71" applyNumberFormat="1" applyFont="1" applyBorder="1" applyAlignment="1">
      <alignment horizontal="right" vertical="center"/>
      <protection/>
    </xf>
    <xf numFmtId="4" fontId="4" fillId="0" borderId="77" xfId="71" applyNumberFormat="1" applyFont="1" applyBorder="1" applyAlignment="1">
      <alignment horizontal="right" vertical="center"/>
      <protection/>
    </xf>
    <xf numFmtId="4" fontId="4" fillId="0" borderId="78" xfId="71" applyNumberFormat="1" applyFont="1" applyBorder="1" applyAlignment="1">
      <alignment horizontal="right" vertical="center"/>
      <protection/>
    </xf>
    <xf numFmtId="4" fontId="4" fillId="0" borderId="41" xfId="71" applyNumberFormat="1" applyFont="1" applyBorder="1" applyAlignment="1">
      <alignment horizontal="right" vertical="center"/>
      <protection/>
    </xf>
    <xf numFmtId="4" fontId="4" fillId="0" borderId="44" xfId="71" applyNumberFormat="1" applyFont="1" applyBorder="1" applyAlignment="1">
      <alignment horizontal="right" vertical="center"/>
      <protection/>
    </xf>
    <xf numFmtId="4" fontId="4" fillId="0" borderId="79" xfId="71" applyNumberFormat="1" applyFont="1" applyBorder="1" applyAlignment="1">
      <alignment horizontal="right" vertical="center"/>
      <protection/>
    </xf>
    <xf numFmtId="4" fontId="4" fillId="0" borderId="43" xfId="71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/>
    </xf>
    <xf numFmtId="49" fontId="4" fillId="0" borderId="0" xfId="0" applyNumberFormat="1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9" fontId="6" fillId="0" borderId="0" xfId="0" applyNumberFormat="1" applyFont="1" applyAlignment="1" applyProtection="1">
      <alignment vertical="top"/>
      <protection/>
    </xf>
    <xf numFmtId="188" fontId="6" fillId="0" borderId="0" xfId="0" applyNumberFormat="1" applyFont="1" applyAlignment="1" applyProtection="1">
      <alignment vertical="top"/>
      <protection/>
    </xf>
    <xf numFmtId="49" fontId="26" fillId="0" borderId="0" xfId="70" applyNumberFormat="1" applyFont="1">
      <alignment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188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4" fontId="9" fillId="0" borderId="0" xfId="0" applyNumberFormat="1" applyFont="1" applyAlignment="1" applyProtection="1">
      <alignment vertical="top"/>
      <protection/>
    </xf>
    <xf numFmtId="189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horizontal="center" vertical="top"/>
      <protection/>
    </xf>
    <xf numFmtId="203" fontId="9" fillId="0" borderId="0" xfId="0" applyNumberFormat="1" applyFont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 wrapText="1"/>
      <protection/>
    </xf>
    <xf numFmtId="14" fontId="4" fillId="0" borderId="80" xfId="71" applyNumberFormat="1" applyFont="1" applyBorder="1" applyAlignment="1">
      <alignment horizontal="left" vertical="center"/>
      <protection/>
    </xf>
  </cellXfs>
  <cellStyles count="7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normálne_KLv" xfId="71"/>
    <cellStyle name="Percent" xfId="72"/>
    <cellStyle name="Poznámka" xfId="73"/>
    <cellStyle name="Prepojená bunka" xfId="74"/>
    <cellStyle name="TEXT" xfId="75"/>
    <cellStyle name="Text upozornění" xfId="76"/>
    <cellStyle name="TEXT1" xfId="77"/>
    <cellStyle name="Title" xfId="78"/>
    <cellStyle name="Total" xfId="79"/>
    <cellStyle name="Vstup" xfId="80"/>
    <cellStyle name="Výpočet" xfId="81"/>
    <cellStyle name="Výstup" xfId="82"/>
    <cellStyle name="Vysvetľujúci text" xfId="83"/>
    <cellStyle name="Warning Text" xfId="84"/>
    <cellStyle name="Zlá" xfId="85"/>
    <cellStyle name="Zvýraznenie1" xfId="86"/>
    <cellStyle name="Zvýraznenie2" xfId="87"/>
    <cellStyle name="Zvýraznenie3" xfId="88"/>
    <cellStyle name="Zvýraznenie4" xfId="89"/>
    <cellStyle name="Zvýraznenie5" xfId="90"/>
    <cellStyle name="Zvýraznenie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showGridLines="0" showZeros="0" zoomScalePageLayoutView="0" workbookViewId="0" topLeftCell="A1">
      <selection activeCell="J5" sqref="J5"/>
    </sheetView>
  </sheetViews>
  <sheetFormatPr defaultColWidth="9.140625" defaultRowHeight="12.75"/>
  <cols>
    <col min="1" max="1" width="0.71875" style="68" customWidth="1"/>
    <col min="2" max="2" width="3.7109375" style="68" customWidth="1"/>
    <col min="3" max="3" width="6.8515625" style="68" customWidth="1"/>
    <col min="4" max="6" width="14.00390625" style="68" customWidth="1"/>
    <col min="7" max="7" width="3.8515625" style="68" customWidth="1"/>
    <col min="8" max="8" width="17.7109375" style="68" customWidth="1"/>
    <col min="9" max="9" width="8.7109375" style="68" customWidth="1"/>
    <col min="10" max="10" width="14.00390625" style="68" customWidth="1"/>
    <col min="11" max="11" width="2.28125" style="68" customWidth="1"/>
    <col min="12" max="12" width="6.8515625" style="68" customWidth="1"/>
    <col min="13" max="23" width="9.140625" style="68" customWidth="1"/>
    <col min="24" max="25" width="5.7109375" style="68" customWidth="1"/>
    <col min="26" max="26" width="6.57421875" style="68" customWidth="1"/>
    <col min="27" max="27" width="21.421875" style="68" customWidth="1"/>
    <col min="28" max="28" width="4.28125" style="68" customWidth="1"/>
    <col min="29" max="29" width="8.28125" style="68" customWidth="1"/>
    <col min="30" max="30" width="8.7109375" style="68" customWidth="1"/>
    <col min="31" max="16384" width="9.140625" style="68" customWidth="1"/>
  </cols>
  <sheetData>
    <row r="1" spans="2:30" ht="28.5" customHeight="1" thickBot="1">
      <c r="B1" s="69" t="s">
        <v>116</v>
      </c>
      <c r="C1" s="69"/>
      <c r="D1" s="69"/>
      <c r="F1" s="88" t="str">
        <f>CONCATENATE(AA2," ",AB2," ",AC2," ",AD2)</f>
        <v>Krycí list rozpočtu v EUR  </v>
      </c>
      <c r="G1" s="69"/>
      <c r="H1" s="69"/>
      <c r="I1" s="69"/>
      <c r="J1" s="69"/>
      <c r="Z1" s="114" t="s">
        <v>5</v>
      </c>
      <c r="AA1" s="114" t="s">
        <v>6</v>
      </c>
      <c r="AB1" s="114" t="s">
        <v>7</v>
      </c>
      <c r="AC1" s="114" t="s">
        <v>8</v>
      </c>
      <c r="AD1" s="114" t="s">
        <v>9</v>
      </c>
    </row>
    <row r="2" spans="2:30" ht="18" customHeight="1" thickTop="1">
      <c r="B2" s="10"/>
      <c r="C2" s="11" t="s">
        <v>112</v>
      </c>
      <c r="D2" s="11"/>
      <c r="E2" s="11"/>
      <c r="F2" s="11"/>
      <c r="G2" s="12" t="s">
        <v>10</v>
      </c>
      <c r="H2" s="11"/>
      <c r="I2" s="11"/>
      <c r="J2" s="13"/>
      <c r="Z2" s="114" t="s">
        <v>11</v>
      </c>
      <c r="AA2" s="115" t="s">
        <v>12</v>
      </c>
      <c r="AB2" s="115" t="s">
        <v>13</v>
      </c>
      <c r="AC2" s="115"/>
      <c r="AD2" s="116"/>
    </row>
    <row r="3" spans="2:30" ht="18" customHeight="1">
      <c r="B3" s="14"/>
      <c r="C3" s="15" t="s">
        <v>113</v>
      </c>
      <c r="D3" s="15"/>
      <c r="E3" s="15"/>
      <c r="F3" s="15"/>
      <c r="G3" s="16" t="s">
        <v>117</v>
      </c>
      <c r="H3" s="15"/>
      <c r="I3" s="15"/>
      <c r="J3" s="17"/>
      <c r="Z3" s="114" t="s">
        <v>14</v>
      </c>
      <c r="AA3" s="115" t="s">
        <v>15</v>
      </c>
      <c r="AB3" s="115" t="s">
        <v>13</v>
      </c>
      <c r="AC3" s="115" t="s">
        <v>16</v>
      </c>
      <c r="AD3" s="116" t="s">
        <v>17</v>
      </c>
    </row>
    <row r="4" spans="2:30" ht="18" customHeight="1">
      <c r="B4" s="18"/>
      <c r="C4" s="19"/>
      <c r="D4" s="19"/>
      <c r="E4" s="19"/>
      <c r="F4" s="19"/>
      <c r="G4" s="20"/>
      <c r="H4" s="19"/>
      <c r="I4" s="19"/>
      <c r="J4" s="21"/>
      <c r="Z4" s="114" t="s">
        <v>18</v>
      </c>
      <c r="AA4" s="115" t="s">
        <v>19</v>
      </c>
      <c r="AB4" s="115" t="s">
        <v>13</v>
      </c>
      <c r="AC4" s="115"/>
      <c r="AD4" s="116"/>
    </row>
    <row r="5" spans="2:30" ht="18" customHeight="1" thickBot="1">
      <c r="B5" s="22"/>
      <c r="C5" s="24" t="s">
        <v>20</v>
      </c>
      <c r="D5" s="24"/>
      <c r="E5" s="24" t="s">
        <v>21</v>
      </c>
      <c r="F5" s="23"/>
      <c r="G5" s="23" t="s">
        <v>22</v>
      </c>
      <c r="H5" s="24"/>
      <c r="I5" s="23" t="s">
        <v>23</v>
      </c>
      <c r="J5" s="157">
        <v>43696</v>
      </c>
      <c r="Z5" s="114" t="s">
        <v>24</v>
      </c>
      <c r="AA5" s="115" t="s">
        <v>15</v>
      </c>
      <c r="AB5" s="115" t="s">
        <v>13</v>
      </c>
      <c r="AC5" s="115" t="s">
        <v>16</v>
      </c>
      <c r="AD5" s="116" t="s">
        <v>17</v>
      </c>
    </row>
    <row r="6" spans="2:10" ht="18" customHeight="1" thickTop="1">
      <c r="B6" s="10"/>
      <c r="C6" s="11" t="s">
        <v>2</v>
      </c>
      <c r="D6" s="11" t="s">
        <v>118</v>
      </c>
      <c r="E6" s="11"/>
      <c r="F6" s="11"/>
      <c r="G6" s="11" t="s">
        <v>25</v>
      </c>
      <c r="H6" s="11"/>
      <c r="I6" s="11"/>
      <c r="J6" s="13"/>
    </row>
    <row r="7" spans="2:10" ht="18" customHeight="1">
      <c r="B7" s="25"/>
      <c r="C7" s="26"/>
      <c r="D7" s="27"/>
      <c r="E7" s="27"/>
      <c r="F7" s="27"/>
      <c r="G7" s="27" t="s">
        <v>26</v>
      </c>
      <c r="H7" s="27"/>
      <c r="I7" s="27"/>
      <c r="J7" s="28"/>
    </row>
    <row r="8" spans="2:10" ht="18" customHeight="1">
      <c r="B8" s="14"/>
      <c r="C8" s="15" t="s">
        <v>1</v>
      </c>
      <c r="D8" s="15"/>
      <c r="E8" s="15"/>
      <c r="F8" s="15"/>
      <c r="G8" s="15" t="s">
        <v>25</v>
      </c>
      <c r="H8" s="15"/>
      <c r="I8" s="15"/>
      <c r="J8" s="17"/>
    </row>
    <row r="9" spans="2:10" ht="18" customHeight="1">
      <c r="B9" s="18"/>
      <c r="C9" s="20"/>
      <c r="D9" s="19"/>
      <c r="E9" s="19"/>
      <c r="F9" s="19"/>
      <c r="G9" s="27" t="s">
        <v>26</v>
      </c>
      <c r="H9" s="19"/>
      <c r="I9" s="19"/>
      <c r="J9" s="21"/>
    </row>
    <row r="10" spans="2:10" ht="18" customHeight="1">
      <c r="B10" s="14"/>
      <c r="C10" s="15" t="s">
        <v>27</v>
      </c>
      <c r="D10" s="15" t="s">
        <v>119</v>
      </c>
      <c r="E10" s="15"/>
      <c r="F10" s="15"/>
      <c r="G10" s="15" t="s">
        <v>25</v>
      </c>
      <c r="H10" s="15"/>
      <c r="I10" s="15"/>
      <c r="J10" s="17"/>
    </row>
    <row r="11" spans="2:10" ht="18" customHeight="1" thickBot="1">
      <c r="B11" s="29"/>
      <c r="C11" s="30"/>
      <c r="D11" s="30"/>
      <c r="E11" s="30"/>
      <c r="F11" s="30"/>
      <c r="G11" s="30" t="s">
        <v>26</v>
      </c>
      <c r="H11" s="30"/>
      <c r="I11" s="30"/>
      <c r="J11" s="31"/>
    </row>
    <row r="12" spans="2:10" ht="18" customHeight="1" thickTop="1">
      <c r="B12" s="80"/>
      <c r="C12" s="11"/>
      <c r="D12" s="11"/>
      <c r="E12" s="11"/>
      <c r="F12" s="99">
        <f>IF(B12&lt;&gt;0,ROUND($J$31/B12,0),0)</f>
        <v>0</v>
      </c>
      <c r="G12" s="12"/>
      <c r="H12" s="11"/>
      <c r="I12" s="11"/>
      <c r="J12" s="102">
        <f>IF(G12&lt;&gt;0,ROUND($J$31/G12,0),0)</f>
        <v>0</v>
      </c>
    </row>
    <row r="13" spans="2:10" ht="18" customHeight="1">
      <c r="B13" s="81"/>
      <c r="C13" s="27"/>
      <c r="D13" s="27"/>
      <c r="E13" s="27"/>
      <c r="F13" s="100">
        <f>IF(B13&lt;&gt;0,ROUND($J$31/B13,0),0)</f>
        <v>0</v>
      </c>
      <c r="G13" s="26"/>
      <c r="H13" s="27"/>
      <c r="I13" s="27"/>
      <c r="J13" s="103">
        <f>IF(G13&lt;&gt;0,ROUND($J$31/G13,0),0)</f>
        <v>0</v>
      </c>
    </row>
    <row r="14" spans="2:10" ht="18" customHeight="1" thickBot="1">
      <c r="B14" s="82"/>
      <c r="C14" s="30"/>
      <c r="D14" s="30"/>
      <c r="E14" s="30"/>
      <c r="F14" s="101">
        <f>IF(B14&lt;&gt;0,ROUND($J$31/B14,0),0)</f>
        <v>0</v>
      </c>
      <c r="G14" s="83"/>
      <c r="H14" s="30"/>
      <c r="I14" s="30"/>
      <c r="J14" s="104">
        <f>IF(G14&lt;&gt;0,ROUND($J$31/G14,0),0)</f>
        <v>0</v>
      </c>
    </row>
    <row r="15" spans="2:10" ht="18" customHeight="1" thickTop="1">
      <c r="B15" s="71" t="s">
        <v>28</v>
      </c>
      <c r="C15" s="33" t="s">
        <v>29</v>
      </c>
      <c r="D15" s="34" t="s">
        <v>30</v>
      </c>
      <c r="E15" s="34" t="s">
        <v>31</v>
      </c>
      <c r="F15" s="35" t="s">
        <v>32</v>
      </c>
      <c r="G15" s="71" t="s">
        <v>33</v>
      </c>
      <c r="H15" s="36" t="s">
        <v>34</v>
      </c>
      <c r="I15" s="37"/>
      <c r="J15" s="38"/>
    </row>
    <row r="16" spans="2:10" ht="18" customHeight="1">
      <c r="B16" s="39">
        <v>1</v>
      </c>
      <c r="C16" s="40" t="s">
        <v>35</v>
      </c>
      <c r="D16" s="134">
        <f>Prehlad!H17</f>
        <v>0</v>
      </c>
      <c r="E16" s="134">
        <f>Prehlad!I17</f>
        <v>0</v>
      </c>
      <c r="F16" s="135">
        <f>D16+E16</f>
        <v>0</v>
      </c>
      <c r="G16" s="39">
        <v>6</v>
      </c>
      <c r="H16" s="41" t="s">
        <v>120</v>
      </c>
      <c r="I16" s="76"/>
      <c r="J16" s="135">
        <v>0</v>
      </c>
    </row>
    <row r="17" spans="2:10" ht="18" customHeight="1">
      <c r="B17" s="42">
        <v>2</v>
      </c>
      <c r="C17" s="43" t="s">
        <v>36</v>
      </c>
      <c r="D17" s="136">
        <f>Prehlad!H27</f>
        <v>0</v>
      </c>
      <c r="E17" s="136">
        <f>Prehlad!I27</f>
        <v>0</v>
      </c>
      <c r="F17" s="135">
        <f>D17+E17</f>
        <v>0</v>
      </c>
      <c r="G17" s="42">
        <v>7</v>
      </c>
      <c r="H17" s="44" t="s">
        <v>121</v>
      </c>
      <c r="I17" s="15"/>
      <c r="J17" s="137">
        <v>0</v>
      </c>
    </row>
    <row r="18" spans="2:10" ht="18" customHeight="1">
      <c r="B18" s="42">
        <v>3</v>
      </c>
      <c r="C18" s="43" t="s">
        <v>37</v>
      </c>
      <c r="D18" s="136"/>
      <c r="E18" s="136"/>
      <c r="F18" s="135">
        <f>D18+E18</f>
        <v>0</v>
      </c>
      <c r="G18" s="42">
        <v>8</v>
      </c>
      <c r="H18" s="44" t="s">
        <v>122</v>
      </c>
      <c r="I18" s="15"/>
      <c r="J18" s="137">
        <v>0</v>
      </c>
    </row>
    <row r="19" spans="2:10" ht="18" customHeight="1" thickBot="1">
      <c r="B19" s="42">
        <v>4</v>
      </c>
      <c r="C19" s="43" t="s">
        <v>38</v>
      </c>
      <c r="D19" s="136"/>
      <c r="E19" s="136"/>
      <c r="F19" s="138">
        <f>D19+E19</f>
        <v>0</v>
      </c>
      <c r="G19" s="42">
        <v>9</v>
      </c>
      <c r="H19" s="44" t="s">
        <v>3</v>
      </c>
      <c r="I19" s="15"/>
      <c r="J19" s="137">
        <v>0</v>
      </c>
    </row>
    <row r="20" spans="2:10" ht="18" customHeight="1" thickBot="1">
      <c r="B20" s="45">
        <v>5</v>
      </c>
      <c r="C20" s="46" t="s">
        <v>39</v>
      </c>
      <c r="D20" s="139">
        <f>SUM(D16:D19)</f>
        <v>0</v>
      </c>
      <c r="E20" s="140">
        <f>SUM(E16:E19)</f>
        <v>0</v>
      </c>
      <c r="F20" s="141">
        <f>SUM(F16:F19)</f>
        <v>0</v>
      </c>
      <c r="G20" s="47">
        <v>10</v>
      </c>
      <c r="I20" s="75" t="s">
        <v>40</v>
      </c>
      <c r="J20" s="141">
        <f>SUM(J16:J19)</f>
        <v>0</v>
      </c>
    </row>
    <row r="21" spans="2:10" ht="18" customHeight="1" thickTop="1">
      <c r="B21" s="71" t="s">
        <v>41</v>
      </c>
      <c r="C21" s="70"/>
      <c r="D21" s="37" t="s">
        <v>42</v>
      </c>
      <c r="E21" s="37"/>
      <c r="F21" s="38"/>
      <c r="G21" s="71" t="s">
        <v>43</v>
      </c>
      <c r="H21" s="36" t="s">
        <v>44</v>
      </c>
      <c r="I21" s="37"/>
      <c r="J21" s="38"/>
    </row>
    <row r="22" spans="2:10" ht="18" customHeight="1">
      <c r="B22" s="39">
        <v>11</v>
      </c>
      <c r="C22" s="41" t="s">
        <v>123</v>
      </c>
      <c r="D22" s="77" t="s">
        <v>3</v>
      </c>
      <c r="E22" s="79">
        <v>0</v>
      </c>
      <c r="F22" s="135">
        <v>0</v>
      </c>
      <c r="G22" s="42">
        <v>16</v>
      </c>
      <c r="H22" s="44" t="s">
        <v>45</v>
      </c>
      <c r="I22" s="48"/>
      <c r="J22" s="137">
        <v>0</v>
      </c>
    </row>
    <row r="23" spans="2:10" ht="18" customHeight="1">
      <c r="B23" s="42">
        <v>12</v>
      </c>
      <c r="C23" s="44" t="s">
        <v>124</v>
      </c>
      <c r="D23" s="78"/>
      <c r="E23" s="49">
        <v>0</v>
      </c>
      <c r="F23" s="137">
        <v>0</v>
      </c>
      <c r="G23" s="42">
        <v>17</v>
      </c>
      <c r="H23" s="44" t="s">
        <v>126</v>
      </c>
      <c r="I23" s="48"/>
      <c r="J23" s="137">
        <v>0</v>
      </c>
    </row>
    <row r="24" spans="2:10" ht="18" customHeight="1">
      <c r="B24" s="42">
        <v>13</v>
      </c>
      <c r="C24" s="44" t="s">
        <v>125</v>
      </c>
      <c r="D24" s="78"/>
      <c r="E24" s="49">
        <v>0</v>
      </c>
      <c r="F24" s="137">
        <v>0</v>
      </c>
      <c r="G24" s="42">
        <v>18</v>
      </c>
      <c r="H24" s="44" t="s">
        <v>127</v>
      </c>
      <c r="I24" s="48"/>
      <c r="J24" s="137">
        <v>0</v>
      </c>
    </row>
    <row r="25" spans="2:10" ht="18" customHeight="1" thickBot="1">
      <c r="B25" s="42">
        <v>14</v>
      </c>
      <c r="C25" s="44" t="s">
        <v>3</v>
      </c>
      <c r="D25" s="78"/>
      <c r="E25" s="49">
        <v>0</v>
      </c>
      <c r="F25" s="137">
        <v>0</v>
      </c>
      <c r="G25" s="42">
        <v>19</v>
      </c>
      <c r="H25" s="44" t="s">
        <v>3</v>
      </c>
      <c r="I25" s="48"/>
      <c r="J25" s="137">
        <v>0</v>
      </c>
    </row>
    <row r="26" spans="2:10" ht="18" customHeight="1" thickBot="1">
      <c r="B26" s="45">
        <v>15</v>
      </c>
      <c r="C26" s="50"/>
      <c r="D26" s="51"/>
      <c r="E26" s="51" t="s">
        <v>46</v>
      </c>
      <c r="F26" s="141">
        <f>SUM(F22:F25)</f>
        <v>0</v>
      </c>
      <c r="G26" s="45">
        <v>20</v>
      </c>
      <c r="H26" s="50"/>
      <c r="I26" s="51" t="s">
        <v>47</v>
      </c>
      <c r="J26" s="141">
        <f>SUM(J22:J25)</f>
        <v>0</v>
      </c>
    </row>
    <row r="27" spans="2:10" ht="18" customHeight="1" thickTop="1">
      <c r="B27" s="52"/>
      <c r="C27" s="53" t="s">
        <v>48</v>
      </c>
      <c r="D27" s="54"/>
      <c r="E27" s="55" t="s">
        <v>49</v>
      </c>
      <c r="F27" s="56"/>
      <c r="G27" s="71" t="s">
        <v>50</v>
      </c>
      <c r="H27" s="36" t="s">
        <v>51</v>
      </c>
      <c r="I27" s="37"/>
      <c r="J27" s="38"/>
    </row>
    <row r="28" spans="2:10" ht="18" customHeight="1">
      <c r="B28" s="57"/>
      <c r="C28" s="58"/>
      <c r="D28" s="59"/>
      <c r="E28" s="60"/>
      <c r="F28" s="56"/>
      <c r="G28" s="39">
        <v>21</v>
      </c>
      <c r="H28" s="41"/>
      <c r="I28" s="61" t="s">
        <v>52</v>
      </c>
      <c r="J28" s="135">
        <f>ROUND(F20,2)+J20+F26+J26</f>
        <v>0</v>
      </c>
    </row>
    <row r="29" spans="2:10" ht="18" customHeight="1">
      <c r="B29" s="57"/>
      <c r="C29" s="59" t="s">
        <v>53</v>
      </c>
      <c r="D29" s="59"/>
      <c r="E29" s="62"/>
      <c r="F29" s="56"/>
      <c r="G29" s="42">
        <v>22</v>
      </c>
      <c r="H29" s="44" t="s">
        <v>128</v>
      </c>
      <c r="I29" s="142">
        <f>J28-I30</f>
        <v>0</v>
      </c>
      <c r="J29" s="137">
        <f>ROUND((I29*20)/100,2)</f>
        <v>0</v>
      </c>
    </row>
    <row r="30" spans="2:10" ht="18" customHeight="1" thickBot="1">
      <c r="B30" s="14"/>
      <c r="C30" s="15" t="s">
        <v>54</v>
      </c>
      <c r="D30" s="15"/>
      <c r="E30" s="62"/>
      <c r="F30" s="56"/>
      <c r="G30" s="42">
        <v>23</v>
      </c>
      <c r="H30" s="44" t="s">
        <v>129</v>
      </c>
      <c r="I30" s="142">
        <f>SUMIF(Prehlad!O11:O9999,0,Prehlad!J11:J9999)</f>
        <v>0</v>
      </c>
      <c r="J30" s="137">
        <f>ROUND((I30*0)/100,1)</f>
        <v>0</v>
      </c>
    </row>
    <row r="31" spans="2:10" ht="18" customHeight="1" thickBot="1">
      <c r="B31" s="57"/>
      <c r="C31" s="59"/>
      <c r="D31" s="59"/>
      <c r="E31" s="62"/>
      <c r="F31" s="56"/>
      <c r="G31" s="45">
        <v>24</v>
      </c>
      <c r="H31" s="50"/>
      <c r="I31" s="51" t="s">
        <v>55</v>
      </c>
      <c r="J31" s="141">
        <f>SUM(J28:J30)</f>
        <v>0</v>
      </c>
    </row>
    <row r="32" spans="2:10" ht="18" customHeight="1" thickBot="1" thickTop="1">
      <c r="B32" s="52"/>
      <c r="C32" s="59"/>
      <c r="D32" s="56"/>
      <c r="E32" s="63"/>
      <c r="F32" s="56"/>
      <c r="G32" s="72" t="s">
        <v>56</v>
      </c>
      <c r="H32" s="73" t="s">
        <v>130</v>
      </c>
      <c r="I32" s="32"/>
      <c r="J32" s="74">
        <v>0</v>
      </c>
    </row>
    <row r="33" spans="2:10" ht="18" customHeight="1" thickTop="1">
      <c r="B33" s="64"/>
      <c r="C33" s="65"/>
      <c r="D33" s="53" t="s">
        <v>57</v>
      </c>
      <c r="E33" s="65"/>
      <c r="F33" s="65"/>
      <c r="G33" s="65"/>
      <c r="H33" s="65" t="s">
        <v>58</v>
      </c>
      <c r="I33" s="65"/>
      <c r="J33" s="66"/>
    </row>
    <row r="34" spans="2:10" ht="18" customHeight="1">
      <c r="B34" s="57"/>
      <c r="C34" s="58"/>
      <c r="D34" s="59"/>
      <c r="E34" s="59"/>
      <c r="F34" s="58"/>
      <c r="G34" s="59"/>
      <c r="H34" s="59"/>
      <c r="I34" s="59"/>
      <c r="J34" s="67"/>
    </row>
    <row r="35" spans="2:10" ht="18" customHeight="1">
      <c r="B35" s="57"/>
      <c r="C35" s="59" t="s">
        <v>53</v>
      </c>
      <c r="D35" s="59"/>
      <c r="E35" s="59"/>
      <c r="F35" s="58"/>
      <c r="G35" s="59" t="s">
        <v>53</v>
      </c>
      <c r="H35" s="59"/>
      <c r="I35" s="59"/>
      <c r="J35" s="67"/>
    </row>
    <row r="36" spans="2:10" ht="18" customHeight="1">
      <c r="B36" s="14"/>
      <c r="C36" s="15" t="s">
        <v>54</v>
      </c>
      <c r="D36" s="15"/>
      <c r="E36" s="15"/>
      <c r="F36" s="16"/>
      <c r="G36" s="15" t="s">
        <v>54</v>
      </c>
      <c r="H36" s="15"/>
      <c r="I36" s="15"/>
      <c r="J36" s="17"/>
    </row>
    <row r="37" spans="2:10" ht="18" customHeight="1">
      <c r="B37" s="57"/>
      <c r="C37" s="59" t="s">
        <v>49</v>
      </c>
      <c r="D37" s="59"/>
      <c r="E37" s="59"/>
      <c r="F37" s="58"/>
      <c r="G37" s="59" t="s">
        <v>49</v>
      </c>
      <c r="H37" s="59"/>
      <c r="I37" s="59"/>
      <c r="J37" s="67"/>
    </row>
    <row r="38" spans="2:10" ht="18" customHeight="1">
      <c r="B38" s="57"/>
      <c r="C38" s="59"/>
      <c r="D38" s="59"/>
      <c r="E38" s="59"/>
      <c r="F38" s="59"/>
      <c r="G38" s="59"/>
      <c r="H38" s="59"/>
      <c r="I38" s="59"/>
      <c r="J38" s="67"/>
    </row>
    <row r="39" spans="2:10" ht="18" customHeight="1">
      <c r="B39" s="57"/>
      <c r="C39" s="59"/>
      <c r="D39" s="59"/>
      <c r="E39" s="59"/>
      <c r="F39" s="59"/>
      <c r="G39" s="59"/>
      <c r="H39" s="59"/>
      <c r="I39" s="59"/>
      <c r="J39" s="67"/>
    </row>
    <row r="40" spans="2:10" ht="18" customHeight="1">
      <c r="B40" s="57"/>
      <c r="C40" s="59"/>
      <c r="D40" s="59"/>
      <c r="E40" s="59"/>
      <c r="F40" s="59"/>
      <c r="G40" s="59"/>
      <c r="H40" s="59"/>
      <c r="I40" s="59"/>
      <c r="J40" s="67"/>
    </row>
    <row r="41" spans="2:10" ht="18" customHeight="1" thickBot="1">
      <c r="B41" s="29"/>
      <c r="C41" s="30"/>
      <c r="D41" s="30"/>
      <c r="E41" s="30"/>
      <c r="F41" s="30"/>
      <c r="G41" s="30"/>
      <c r="H41" s="30"/>
      <c r="I41" s="30"/>
      <c r="J41" s="31"/>
    </row>
    <row r="42" ht="14.25" customHeight="1" thickTop="1"/>
    <row r="43" ht="2.25" customHeight="1"/>
  </sheetData>
  <sheetProtection/>
  <printOptions horizontalCentered="1" verticalCentered="1"/>
  <pageMargins left="0.24" right="0.27" top="0.35433070866141736" bottom="0.4330708661417323" header="0.31496062992125984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9"/>
  <sheetViews>
    <sheetView showGridLines="0" zoomScalePageLayoutView="0" workbookViewId="0" topLeftCell="A1">
      <selection activeCell="E4" sqref="E4"/>
    </sheetView>
  </sheetViews>
  <sheetFormatPr defaultColWidth="9.140625" defaultRowHeight="12.75"/>
  <cols>
    <col min="1" max="1" width="42.28125" style="1" customWidth="1"/>
    <col min="2" max="2" width="11.8515625" style="6" customWidth="1"/>
    <col min="3" max="3" width="11.421875" style="6" customWidth="1"/>
    <col min="4" max="4" width="11.57421875" style="6" customWidth="1"/>
    <col min="5" max="5" width="12.140625" style="7" customWidth="1"/>
    <col min="6" max="6" width="8.5742187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9" t="s">
        <v>108</v>
      </c>
      <c r="C1" s="1"/>
      <c r="E1" s="9" t="s">
        <v>109</v>
      </c>
      <c r="F1" s="1"/>
      <c r="G1" s="1"/>
      <c r="Z1" s="114" t="s">
        <v>5</v>
      </c>
      <c r="AA1" s="114" t="s">
        <v>6</v>
      </c>
      <c r="AB1" s="114" t="s">
        <v>7</v>
      </c>
      <c r="AC1" s="114" t="s">
        <v>8</v>
      </c>
      <c r="AD1" s="114" t="s">
        <v>9</v>
      </c>
    </row>
    <row r="2" spans="1:30" ht="12.75">
      <c r="A2" s="9" t="s">
        <v>110</v>
      </c>
      <c r="C2" s="1"/>
      <c r="E2" s="9" t="s">
        <v>111</v>
      </c>
      <c r="F2" s="1"/>
      <c r="G2" s="1"/>
      <c r="Z2" s="114" t="s">
        <v>11</v>
      </c>
      <c r="AA2" s="115" t="s">
        <v>60</v>
      </c>
      <c r="AB2" s="115" t="s">
        <v>13</v>
      </c>
      <c r="AC2" s="115"/>
      <c r="AD2" s="116"/>
    </row>
    <row r="3" spans="1:30" ht="12.75">
      <c r="A3" s="9" t="s">
        <v>61</v>
      </c>
      <c r="C3" s="1"/>
      <c r="E3" s="9" t="s">
        <v>157</v>
      </c>
      <c r="F3" s="1"/>
      <c r="G3" s="1"/>
      <c r="Z3" s="114" t="s">
        <v>14</v>
      </c>
      <c r="AA3" s="115" t="s">
        <v>62</v>
      </c>
      <c r="AB3" s="115" t="s">
        <v>13</v>
      </c>
      <c r="AC3" s="115" t="s">
        <v>16</v>
      </c>
      <c r="AD3" s="116" t="s">
        <v>17</v>
      </c>
    </row>
    <row r="4" spans="2:30" ht="12.75">
      <c r="B4" s="1"/>
      <c r="C4" s="1"/>
      <c r="D4" s="1"/>
      <c r="E4" s="1"/>
      <c r="F4" s="1"/>
      <c r="G4" s="1"/>
      <c r="Z4" s="114" t="s">
        <v>18</v>
      </c>
      <c r="AA4" s="115" t="s">
        <v>63</v>
      </c>
      <c r="AB4" s="115" t="s">
        <v>13</v>
      </c>
      <c r="AC4" s="115"/>
      <c r="AD4" s="116"/>
    </row>
    <row r="5" spans="1:30" ht="12.75">
      <c r="A5" s="9" t="s">
        <v>112</v>
      </c>
      <c r="B5" s="1"/>
      <c r="C5" s="1"/>
      <c r="D5" s="1"/>
      <c r="E5" s="1"/>
      <c r="F5" s="1"/>
      <c r="G5" s="1"/>
      <c r="Z5" s="114" t="s">
        <v>24</v>
      </c>
      <c r="AA5" s="115" t="s">
        <v>62</v>
      </c>
      <c r="AB5" s="115" t="s">
        <v>13</v>
      </c>
      <c r="AC5" s="115" t="s">
        <v>16</v>
      </c>
      <c r="AD5" s="116" t="s">
        <v>17</v>
      </c>
    </row>
    <row r="6" spans="1:7" ht="12.75">
      <c r="A6" s="9" t="s">
        <v>113</v>
      </c>
      <c r="B6" s="1"/>
      <c r="C6" s="1"/>
      <c r="D6" s="1"/>
      <c r="E6" s="1"/>
      <c r="F6" s="1"/>
      <c r="G6" s="1"/>
    </row>
    <row r="7" spans="1:7" ht="12.75">
      <c r="A7" s="9"/>
      <c r="B7" s="1"/>
      <c r="C7" s="1"/>
      <c r="D7" s="1"/>
      <c r="E7" s="1"/>
      <c r="F7" s="1"/>
      <c r="G7" s="1"/>
    </row>
    <row r="8" spans="1:7" ht="13.5">
      <c r="A8" s="1" t="s">
        <v>114</v>
      </c>
      <c r="B8" s="4" t="str">
        <f>CONCATENATE(AA2," ",AB2," ",AC2," ",AD2)</f>
        <v>Rekapitulácia rozpočtu v EUR  </v>
      </c>
      <c r="G8" s="1"/>
    </row>
    <row r="9" spans="1:7" ht="12.75">
      <c r="A9" s="124" t="s">
        <v>64</v>
      </c>
      <c r="B9" s="124" t="s">
        <v>30</v>
      </c>
      <c r="C9" s="124" t="s">
        <v>65</v>
      </c>
      <c r="D9" s="124" t="s">
        <v>66</v>
      </c>
      <c r="E9" s="131" t="s">
        <v>67</v>
      </c>
      <c r="F9" s="131" t="s">
        <v>68</v>
      </c>
      <c r="G9" s="1"/>
    </row>
    <row r="10" spans="1:7" ht="12.75">
      <c r="A10" s="128"/>
      <c r="B10" s="128"/>
      <c r="C10" s="128" t="s">
        <v>69</v>
      </c>
      <c r="D10" s="128"/>
      <c r="E10" s="128" t="s">
        <v>66</v>
      </c>
      <c r="F10" s="128" t="s">
        <v>66</v>
      </c>
      <c r="G10" s="90" t="s">
        <v>70</v>
      </c>
    </row>
    <row r="12" spans="1:7" ht="12.75">
      <c r="A12" s="1" t="s">
        <v>132</v>
      </c>
      <c r="B12" s="6">
        <f>Prehlad!H15</f>
        <v>0</v>
      </c>
      <c r="C12" s="6">
        <f>Prehlad!I15</f>
        <v>0</v>
      </c>
      <c r="D12" s="6">
        <f>Prehlad!J15</f>
        <v>0</v>
      </c>
      <c r="E12" s="7">
        <f>Prehlad!L15</f>
        <v>0</v>
      </c>
      <c r="F12" s="5">
        <f>Prehlad!N15</f>
        <v>0</v>
      </c>
      <c r="G12" s="5">
        <f>Prehlad!W15</f>
        <v>0</v>
      </c>
    </row>
    <row r="13" spans="1:7" ht="12.75">
      <c r="A13" s="1" t="s">
        <v>139</v>
      </c>
      <c r="B13" s="6">
        <f>Prehlad!H17</f>
        <v>0</v>
      </c>
      <c r="C13" s="6">
        <f>Prehlad!I17</f>
        <v>0</v>
      </c>
      <c r="D13" s="6">
        <f>Prehlad!J17</f>
        <v>0</v>
      </c>
      <c r="E13" s="7">
        <f>Prehlad!L17</f>
        <v>0</v>
      </c>
      <c r="F13" s="5">
        <f>Prehlad!N17</f>
        <v>0</v>
      </c>
      <c r="G13" s="5">
        <f>Prehlad!W17</f>
        <v>0</v>
      </c>
    </row>
    <row r="15" spans="1:7" ht="12.75">
      <c r="A15" s="1" t="s">
        <v>141</v>
      </c>
      <c r="B15" s="6">
        <f>Prehlad!H25</f>
        <v>0</v>
      </c>
      <c r="C15" s="6">
        <f>Prehlad!I25</f>
        <v>0</v>
      </c>
      <c r="D15" s="6">
        <f>Prehlad!J25</f>
        <v>0</v>
      </c>
      <c r="E15" s="7">
        <f>Prehlad!L25</f>
        <v>0</v>
      </c>
      <c r="F15" s="5">
        <f>Prehlad!N25</f>
        <v>0</v>
      </c>
      <c r="G15" s="5">
        <f>Prehlad!W25</f>
        <v>0</v>
      </c>
    </row>
    <row r="16" spans="1:7" ht="12.75">
      <c r="A16" s="1" t="s">
        <v>154</v>
      </c>
      <c r="B16" s="6">
        <f>Prehlad!H27</f>
        <v>0</v>
      </c>
      <c r="C16" s="6">
        <f>Prehlad!I27</f>
        <v>0</v>
      </c>
      <c r="D16" s="6">
        <f>Prehlad!J27</f>
        <v>0</v>
      </c>
      <c r="E16" s="7">
        <f>Prehlad!L27</f>
        <v>0</v>
      </c>
      <c r="F16" s="5">
        <f>Prehlad!N27</f>
        <v>0</v>
      </c>
      <c r="G16" s="5">
        <f>Prehlad!W27</f>
        <v>0</v>
      </c>
    </row>
    <row r="19" spans="1:7" ht="12.75">
      <c r="A19" s="1" t="s">
        <v>155</v>
      </c>
      <c r="B19" s="6">
        <f>Prehlad!H29</f>
        <v>0</v>
      </c>
      <c r="C19" s="6">
        <f>Prehlad!I29</f>
        <v>0</v>
      </c>
      <c r="D19" s="6">
        <f>Prehlad!J29</f>
        <v>0</v>
      </c>
      <c r="E19" s="7">
        <f>Prehlad!L29</f>
        <v>0</v>
      </c>
      <c r="F19" s="5">
        <f>Prehlad!N29</f>
        <v>0</v>
      </c>
      <c r="G19" s="5">
        <f>Prehlad!W29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9"/>
  <sheetViews>
    <sheetView showGridLines="0" zoomScalePageLayoutView="0" workbookViewId="0" topLeftCell="A13">
      <selection activeCell="W22" sqref="W22"/>
    </sheetView>
  </sheetViews>
  <sheetFormatPr defaultColWidth="9.140625" defaultRowHeight="12.75"/>
  <cols>
    <col min="1" max="1" width="4.28125" style="105" customWidth="1"/>
    <col min="2" max="2" width="3.7109375" style="106" customWidth="1"/>
    <col min="3" max="3" width="11.28125" style="107" customWidth="1"/>
    <col min="4" max="4" width="35.7109375" style="133" customWidth="1"/>
    <col min="5" max="5" width="10.7109375" style="109" customWidth="1"/>
    <col min="6" max="6" width="5.28125" style="108" customWidth="1"/>
    <col min="7" max="7" width="8.7109375" style="110" customWidth="1"/>
    <col min="8" max="9" width="9.7109375" style="110" hidden="1" customWidth="1"/>
    <col min="10" max="10" width="9.00390625" style="110" customWidth="1"/>
    <col min="11" max="11" width="7.421875" style="111" hidden="1" customWidth="1"/>
    <col min="12" max="12" width="8.28125" style="111" hidden="1" customWidth="1"/>
    <col min="13" max="13" width="9.140625" style="109" hidden="1" customWidth="1"/>
    <col min="14" max="14" width="7.00390625" style="109" hidden="1" customWidth="1"/>
    <col min="15" max="15" width="3.57421875" style="108" hidden="1" customWidth="1"/>
    <col min="16" max="16" width="12.7109375" style="108" hidden="1" customWidth="1"/>
    <col min="17" max="19" width="13.28125" style="109" hidden="1" customWidth="1"/>
    <col min="20" max="20" width="10.57421875" style="112" hidden="1" customWidth="1"/>
    <col min="21" max="21" width="10.28125" style="112" hidden="1" customWidth="1"/>
    <col min="22" max="22" width="5.7109375" style="112" hidden="1" customWidth="1"/>
    <col min="23" max="23" width="9.140625" style="113" customWidth="1"/>
    <col min="24" max="25" width="5.7109375" style="108" customWidth="1"/>
    <col min="26" max="26" width="7.57421875" style="108" customWidth="1"/>
    <col min="27" max="27" width="24.8515625" style="108" customWidth="1"/>
    <col min="28" max="28" width="4.28125" style="108" customWidth="1"/>
    <col min="29" max="29" width="8.28125" style="108" customWidth="1"/>
    <col min="30" max="30" width="8.7109375" style="108" customWidth="1"/>
    <col min="31" max="34" width="9.140625" style="108" customWidth="1"/>
    <col min="35" max="16384" width="9.140625" style="1" customWidth="1"/>
  </cols>
  <sheetData>
    <row r="1" spans="1:34" ht="12.75">
      <c r="A1" s="9" t="s">
        <v>108</v>
      </c>
      <c r="B1" s="1"/>
      <c r="C1" s="1"/>
      <c r="D1" s="1"/>
      <c r="E1" s="9" t="s">
        <v>109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14" t="s">
        <v>5</v>
      </c>
      <c r="AA1" s="148" t="s">
        <v>6</v>
      </c>
      <c r="AB1" s="114" t="s">
        <v>7</v>
      </c>
      <c r="AC1" s="114" t="s">
        <v>8</v>
      </c>
      <c r="AD1" s="114" t="s">
        <v>9</v>
      </c>
      <c r="AE1" s="1"/>
      <c r="AF1" s="1"/>
      <c r="AG1" s="1"/>
      <c r="AH1" s="1"/>
    </row>
    <row r="2" spans="1:34" ht="12.75">
      <c r="A2" s="9" t="s">
        <v>110</v>
      </c>
      <c r="B2" s="1"/>
      <c r="C2" s="1"/>
      <c r="D2" s="1"/>
      <c r="E2" s="9" t="s">
        <v>111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14" t="s">
        <v>11</v>
      </c>
      <c r="AA2" s="115" t="s">
        <v>71</v>
      </c>
      <c r="AB2" s="115" t="s">
        <v>13</v>
      </c>
      <c r="AC2" s="115"/>
      <c r="AD2" s="116"/>
      <c r="AE2" s="1"/>
      <c r="AF2" s="1"/>
      <c r="AG2" s="1"/>
      <c r="AH2" s="1"/>
    </row>
    <row r="3" spans="1:34" ht="12.75">
      <c r="A3" s="9" t="s">
        <v>61</v>
      </c>
      <c r="B3" s="1"/>
      <c r="C3" s="1"/>
      <c r="D3" s="1"/>
      <c r="E3" s="9" t="s">
        <v>158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14" t="s">
        <v>14</v>
      </c>
      <c r="AA3" s="115" t="s">
        <v>72</v>
      </c>
      <c r="AB3" s="115" t="s">
        <v>13</v>
      </c>
      <c r="AC3" s="115" t="s">
        <v>16</v>
      </c>
      <c r="AD3" s="116" t="s">
        <v>17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14" t="s">
        <v>18</v>
      </c>
      <c r="AA4" s="115" t="s">
        <v>73</v>
      </c>
      <c r="AB4" s="115" t="s">
        <v>13</v>
      </c>
      <c r="AC4" s="115"/>
      <c r="AD4" s="116"/>
      <c r="AE4" s="1"/>
      <c r="AF4" s="1"/>
      <c r="AG4" s="1"/>
      <c r="AH4" s="1"/>
    </row>
    <row r="5" spans="1:34" ht="12.75">
      <c r="A5" s="9" t="s">
        <v>112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14" t="s">
        <v>24</v>
      </c>
      <c r="AA5" s="115" t="s">
        <v>72</v>
      </c>
      <c r="AB5" s="115" t="s">
        <v>13</v>
      </c>
      <c r="AC5" s="115" t="s">
        <v>16</v>
      </c>
      <c r="AD5" s="116" t="s">
        <v>17</v>
      </c>
      <c r="AE5" s="1"/>
      <c r="AF5" s="1"/>
      <c r="AG5" s="1"/>
      <c r="AH5" s="1"/>
    </row>
    <row r="6" spans="1:34" ht="12.75">
      <c r="A6" s="9" t="s">
        <v>113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114</v>
      </c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124" t="s">
        <v>74</v>
      </c>
      <c r="B9" s="124" t="s">
        <v>75</v>
      </c>
      <c r="C9" s="124" t="s">
        <v>76</v>
      </c>
      <c r="D9" s="124" t="s">
        <v>77</v>
      </c>
      <c r="E9" s="124" t="s">
        <v>78</v>
      </c>
      <c r="F9" s="124" t="s">
        <v>79</v>
      </c>
      <c r="G9" s="124" t="s">
        <v>80</v>
      </c>
      <c r="H9" s="124" t="s">
        <v>30</v>
      </c>
      <c r="I9" s="124" t="s">
        <v>65</v>
      </c>
      <c r="J9" s="124" t="s">
        <v>66</v>
      </c>
      <c r="K9" s="125" t="s">
        <v>67</v>
      </c>
      <c r="L9" s="126"/>
      <c r="M9" s="127" t="s">
        <v>68</v>
      </c>
      <c r="N9" s="126"/>
      <c r="O9" s="124" t="s">
        <v>4</v>
      </c>
      <c r="P9" s="122" t="s">
        <v>81</v>
      </c>
      <c r="Q9" s="84" t="s">
        <v>78</v>
      </c>
      <c r="R9" s="84" t="s">
        <v>78</v>
      </c>
      <c r="S9" s="85" t="s">
        <v>78</v>
      </c>
      <c r="T9" s="89" t="s">
        <v>82</v>
      </c>
      <c r="U9" s="89" t="s">
        <v>83</v>
      </c>
      <c r="V9" s="89" t="s">
        <v>84</v>
      </c>
      <c r="W9" s="90" t="s">
        <v>70</v>
      </c>
      <c r="X9" s="90" t="s">
        <v>85</v>
      </c>
      <c r="Y9" s="90" t="s">
        <v>86</v>
      </c>
      <c r="Z9" s="132" t="s">
        <v>87</v>
      </c>
      <c r="AA9" s="132" t="s">
        <v>88</v>
      </c>
      <c r="AB9" s="1" t="s">
        <v>84</v>
      </c>
      <c r="AC9" s="1"/>
      <c r="AD9" s="1"/>
      <c r="AE9" s="1"/>
      <c r="AF9" s="1"/>
      <c r="AG9" s="1"/>
      <c r="AH9" s="1"/>
    </row>
    <row r="10" spans="1:34" ht="13.5" thickBot="1">
      <c r="A10" s="128" t="s">
        <v>89</v>
      </c>
      <c r="B10" s="128" t="s">
        <v>90</v>
      </c>
      <c r="C10" s="129"/>
      <c r="D10" s="128" t="s">
        <v>91</v>
      </c>
      <c r="E10" s="128" t="s">
        <v>92</v>
      </c>
      <c r="F10" s="128" t="s">
        <v>93</v>
      </c>
      <c r="G10" s="128" t="s">
        <v>94</v>
      </c>
      <c r="H10" s="128" t="s">
        <v>95</v>
      </c>
      <c r="I10" s="128" t="s">
        <v>69</v>
      </c>
      <c r="J10" s="128"/>
      <c r="K10" s="128" t="s">
        <v>80</v>
      </c>
      <c r="L10" s="128" t="s">
        <v>66</v>
      </c>
      <c r="M10" s="130" t="s">
        <v>80</v>
      </c>
      <c r="N10" s="128" t="s">
        <v>66</v>
      </c>
      <c r="O10" s="128" t="s">
        <v>96</v>
      </c>
      <c r="P10" s="123"/>
      <c r="Q10" s="86" t="s">
        <v>97</v>
      </c>
      <c r="R10" s="86" t="s">
        <v>98</v>
      </c>
      <c r="S10" s="87" t="s">
        <v>99</v>
      </c>
      <c r="T10" s="89" t="s">
        <v>100</v>
      </c>
      <c r="U10" s="89" t="s">
        <v>101</v>
      </c>
      <c r="V10" s="89" t="s">
        <v>102</v>
      </c>
      <c r="W10" s="90"/>
      <c r="X10" s="1"/>
      <c r="Y10" s="1"/>
      <c r="Z10" s="132" t="s">
        <v>103</v>
      </c>
      <c r="AA10" s="132" t="s">
        <v>89</v>
      </c>
      <c r="AB10" s="1" t="s">
        <v>115</v>
      </c>
      <c r="AC10" s="1"/>
      <c r="AD10" s="1"/>
      <c r="AE10" s="1"/>
      <c r="AF10" s="1"/>
      <c r="AG10" s="1"/>
      <c r="AH10" s="1"/>
    </row>
    <row r="11" ht="13.5" thickTop="1"/>
    <row r="12" ht="12.75">
      <c r="B12" s="143" t="s">
        <v>131</v>
      </c>
    </row>
    <row r="13" ht="12.75">
      <c r="B13" s="107" t="s">
        <v>132</v>
      </c>
    </row>
    <row r="14" spans="1:28" ht="12.75">
      <c r="A14" s="105">
        <v>1</v>
      </c>
      <c r="B14" s="106" t="s">
        <v>133</v>
      </c>
      <c r="C14" s="107" t="s">
        <v>134</v>
      </c>
      <c r="D14" s="133" t="s">
        <v>135</v>
      </c>
      <c r="E14" s="109">
        <v>1070</v>
      </c>
      <c r="F14" s="108" t="s">
        <v>136</v>
      </c>
      <c r="G14" s="110">
        <v>0</v>
      </c>
      <c r="H14" s="110">
        <f>ROUND(E14*G14,2)</f>
        <v>0</v>
      </c>
      <c r="J14" s="110">
        <f>ROUND(E14*G14,2)</f>
        <v>0</v>
      </c>
      <c r="O14" s="108">
        <v>20</v>
      </c>
      <c r="P14" s="108" t="s">
        <v>137</v>
      </c>
      <c r="V14" s="112" t="s">
        <v>50</v>
      </c>
      <c r="AB14" s="108">
        <v>1</v>
      </c>
    </row>
    <row r="15" spans="4:14" ht="12.75">
      <c r="D15" s="144" t="s">
        <v>138</v>
      </c>
      <c r="E15" s="145">
        <f>J15</f>
        <v>0</v>
      </c>
      <c r="H15" s="145">
        <f>SUM(H12:H14)</f>
        <v>0</v>
      </c>
      <c r="I15" s="145">
        <f>SUM(I12:I14)</f>
        <v>0</v>
      </c>
      <c r="J15" s="145">
        <f>SUM(J12:J14)</f>
        <v>0</v>
      </c>
      <c r="L15" s="146">
        <f>SUM(L12:L14)</f>
        <v>0</v>
      </c>
      <c r="N15" s="147">
        <f>SUM(N12:N14)</f>
        <v>0</v>
      </c>
    </row>
    <row r="17" spans="4:14" ht="12.75">
      <c r="D17" s="144" t="s">
        <v>139</v>
      </c>
      <c r="E17" s="147">
        <f>J17</f>
        <v>0</v>
      </c>
      <c r="H17" s="145">
        <f>+H15</f>
        <v>0</v>
      </c>
      <c r="I17" s="145">
        <f>+I15</f>
        <v>0</v>
      </c>
      <c r="J17" s="145">
        <f>+J15</f>
        <v>0</v>
      </c>
      <c r="L17" s="146">
        <f>+L15</f>
        <v>0</v>
      </c>
      <c r="N17" s="147">
        <f>+N15</f>
        <v>0</v>
      </c>
    </row>
    <row r="19" ht="12.75">
      <c r="B19" s="143" t="s">
        <v>140</v>
      </c>
    </row>
    <row r="20" ht="12.75">
      <c r="B20" s="107" t="s">
        <v>141</v>
      </c>
    </row>
    <row r="21" spans="1:28" ht="12.75">
      <c r="A21" s="105">
        <v>2</v>
      </c>
      <c r="B21" s="106" t="s">
        <v>142</v>
      </c>
      <c r="C21" s="107" t="s">
        <v>143</v>
      </c>
      <c r="D21" s="133" t="s">
        <v>144</v>
      </c>
      <c r="E21" s="109">
        <v>1070</v>
      </c>
      <c r="F21" s="108" t="s">
        <v>136</v>
      </c>
      <c r="G21" s="110">
        <v>0</v>
      </c>
      <c r="H21" s="110">
        <f>ROUND(E21*G21,2)</f>
        <v>0</v>
      </c>
      <c r="J21" s="110">
        <f>ROUND(E21*G21,2)</f>
        <v>0</v>
      </c>
      <c r="O21" s="108">
        <v>20</v>
      </c>
      <c r="P21" s="108" t="s">
        <v>137</v>
      </c>
      <c r="V21" s="112" t="s">
        <v>145</v>
      </c>
      <c r="AB21" s="108">
        <v>1</v>
      </c>
    </row>
    <row r="22" spans="1:28" ht="12.75">
      <c r="A22" s="105">
        <v>3</v>
      </c>
      <c r="B22" s="106" t="s">
        <v>146</v>
      </c>
      <c r="C22" s="107" t="s">
        <v>147</v>
      </c>
      <c r="D22" s="133" t="s">
        <v>148</v>
      </c>
      <c r="E22" s="109">
        <v>1091.4</v>
      </c>
      <c r="F22" s="108" t="s">
        <v>136</v>
      </c>
      <c r="G22" s="110">
        <v>0</v>
      </c>
      <c r="I22" s="110">
        <f>ROUND(E22*G22,2)</f>
        <v>0</v>
      </c>
      <c r="J22" s="110">
        <f>ROUND(E22*G22,2)</f>
        <v>0</v>
      </c>
      <c r="O22" s="108">
        <v>20</v>
      </c>
      <c r="P22" s="108" t="s">
        <v>137</v>
      </c>
      <c r="V22" s="112" t="s">
        <v>43</v>
      </c>
      <c r="AB22" s="108">
        <v>8</v>
      </c>
    </row>
    <row r="23" spans="4:24" ht="12.75">
      <c r="D23" s="149" t="s">
        <v>149</v>
      </c>
      <c r="E23" s="150"/>
      <c r="F23" s="151"/>
      <c r="G23" s="152"/>
      <c r="H23" s="152"/>
      <c r="I23" s="152"/>
      <c r="J23" s="152"/>
      <c r="K23" s="153"/>
      <c r="L23" s="153"/>
      <c r="M23" s="150"/>
      <c r="N23" s="150"/>
      <c r="O23" s="151"/>
      <c r="P23" s="151"/>
      <c r="Q23" s="150"/>
      <c r="R23" s="150"/>
      <c r="S23" s="150"/>
      <c r="T23" s="154"/>
      <c r="U23" s="154"/>
      <c r="V23" s="154" t="s">
        <v>0</v>
      </c>
      <c r="W23" s="155"/>
      <c r="X23" s="151"/>
    </row>
    <row r="24" spans="1:28" ht="25.5">
      <c r="A24" s="105">
        <v>4</v>
      </c>
      <c r="B24" s="106" t="s">
        <v>142</v>
      </c>
      <c r="C24" s="107" t="s">
        <v>150</v>
      </c>
      <c r="D24" s="133" t="s">
        <v>151</v>
      </c>
      <c r="E24" s="109">
        <v>1.092</v>
      </c>
      <c r="F24" s="108" t="s">
        <v>152</v>
      </c>
      <c r="G24" s="110">
        <v>0</v>
      </c>
      <c r="H24" s="110">
        <f>ROUND(E24*G24,2)</f>
        <v>0</v>
      </c>
      <c r="J24" s="110">
        <f>ROUND(E24*G24,2)</f>
        <v>0</v>
      </c>
      <c r="O24" s="108">
        <v>20</v>
      </c>
      <c r="P24" s="108" t="s">
        <v>137</v>
      </c>
      <c r="V24" s="112" t="s">
        <v>145</v>
      </c>
      <c r="AB24" s="108">
        <v>7</v>
      </c>
    </row>
    <row r="25" spans="4:14" ht="12.75">
      <c r="D25" s="144" t="s">
        <v>153</v>
      </c>
      <c r="E25" s="145">
        <f>J25</f>
        <v>0</v>
      </c>
      <c r="H25" s="145">
        <f>SUM(H19:H24)</f>
        <v>0</v>
      </c>
      <c r="I25" s="145">
        <f>SUM(I19:I24)</f>
        <v>0</v>
      </c>
      <c r="J25" s="145">
        <f>SUM(J19:J24)</f>
        <v>0</v>
      </c>
      <c r="L25" s="146">
        <f>SUM(L19:L24)</f>
        <v>0</v>
      </c>
      <c r="N25" s="147">
        <f>SUM(N19:N24)</f>
        <v>0</v>
      </c>
    </row>
    <row r="27" spans="4:14" ht="12.75">
      <c r="D27" s="144" t="s">
        <v>154</v>
      </c>
      <c r="E27" s="145">
        <f>J27</f>
        <v>0</v>
      </c>
      <c r="H27" s="145">
        <f>+H25</f>
        <v>0</v>
      </c>
      <c r="I27" s="145">
        <f>+I25</f>
        <v>0</v>
      </c>
      <c r="J27" s="145">
        <f>+J25</f>
        <v>0</v>
      </c>
      <c r="L27" s="146">
        <f>+L25</f>
        <v>0</v>
      </c>
      <c r="N27" s="147">
        <f>+N25</f>
        <v>0</v>
      </c>
    </row>
    <row r="29" spans="4:14" ht="12.75">
      <c r="D29" s="156" t="s">
        <v>155</v>
      </c>
      <c r="E29" s="145">
        <f>J29</f>
        <v>0</v>
      </c>
      <c r="H29" s="145">
        <f>+H17+H27</f>
        <v>0</v>
      </c>
      <c r="I29" s="145">
        <f>+I17+I27</f>
        <v>0</v>
      </c>
      <c r="J29" s="145">
        <f>+J17+J27</f>
        <v>0</v>
      </c>
      <c r="L29" s="146">
        <f>+L17+L27</f>
        <v>0</v>
      </c>
      <c r="N29" s="147">
        <f>+N17+N27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zoomScalePageLayoutView="0" workbookViewId="0" topLeftCell="A1">
      <selection activeCell="D4" sqref="D4"/>
    </sheetView>
  </sheetViews>
  <sheetFormatPr defaultColWidth="9.140625" defaultRowHeight="12.75"/>
  <cols>
    <col min="1" max="1" width="15.7109375" style="97" customWidth="1"/>
    <col min="2" max="3" width="45.7109375" style="97" customWidth="1"/>
    <col min="4" max="4" width="11.28125" style="98" customWidth="1"/>
    <col min="5" max="16384" width="9.140625" style="1" customWidth="1"/>
  </cols>
  <sheetData>
    <row r="1" spans="1:4" ht="12.75">
      <c r="A1" s="91" t="s">
        <v>108</v>
      </c>
      <c r="B1" s="92"/>
      <c r="C1" s="92"/>
      <c r="D1" s="93" t="s">
        <v>59</v>
      </c>
    </row>
    <row r="2" spans="1:4" ht="12.75">
      <c r="A2" s="91" t="s">
        <v>110</v>
      </c>
      <c r="B2" s="92"/>
      <c r="C2" s="92"/>
      <c r="D2" s="93" t="s">
        <v>111</v>
      </c>
    </row>
    <row r="3" spans="1:4" ht="12.75">
      <c r="A3" s="91" t="s">
        <v>61</v>
      </c>
      <c r="B3" s="92"/>
      <c r="C3" s="92"/>
      <c r="D3" s="93" t="s">
        <v>157</v>
      </c>
    </row>
    <row r="4" spans="1:4" ht="12.75">
      <c r="A4" s="92"/>
      <c r="B4" s="92"/>
      <c r="C4" s="92"/>
      <c r="D4" s="92"/>
    </row>
    <row r="5" spans="1:4" ht="12.75">
      <c r="A5" s="91" t="s">
        <v>112</v>
      </c>
      <c r="B5" s="92"/>
      <c r="C5" s="92"/>
      <c r="D5" s="92"/>
    </row>
    <row r="6" spans="1:4" ht="12.75">
      <c r="A6" s="91" t="s">
        <v>113</v>
      </c>
      <c r="B6" s="92"/>
      <c r="C6" s="92"/>
      <c r="D6" s="92"/>
    </row>
    <row r="7" spans="1:4" ht="12.75">
      <c r="A7" s="91"/>
      <c r="B7" s="92"/>
      <c r="C7" s="92"/>
      <c r="D7" s="92"/>
    </row>
    <row r="8" spans="1:4" ht="12.75">
      <c r="A8" s="1" t="s">
        <v>114</v>
      </c>
      <c r="B8" s="94"/>
      <c r="C8" s="95"/>
      <c r="D8" s="96"/>
    </row>
    <row r="9" spans="1:6" ht="12.75">
      <c r="A9" s="117" t="s">
        <v>104</v>
      </c>
      <c r="B9" s="117" t="s">
        <v>105</v>
      </c>
      <c r="C9" s="117" t="s">
        <v>106</v>
      </c>
      <c r="D9" s="118" t="s">
        <v>107</v>
      </c>
      <c r="F9" s="1" t="s">
        <v>156</v>
      </c>
    </row>
    <row r="10" spans="1:4" ht="12.75">
      <c r="A10" s="119"/>
      <c r="B10" s="119"/>
      <c r="C10" s="120"/>
      <c r="D10" s="121"/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Staskov</cp:lastModifiedBy>
  <cp:lastPrinted>2019-08-19T05:57:08Z</cp:lastPrinted>
  <dcterms:created xsi:type="dcterms:W3CDTF">1999-04-06T07:39:42Z</dcterms:created>
  <dcterms:modified xsi:type="dcterms:W3CDTF">2019-08-19T09:57:59Z</dcterms:modified>
  <cp:category/>
  <cp:version/>
  <cp:contentType/>
  <cp:contentStatus/>
</cp:coreProperties>
</file>